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00" windowHeight="1644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Лист2!$A$1:$G$64</definedName>
  </definedNames>
  <calcPr calcId="145621"/>
</workbook>
</file>

<file path=xl/calcChain.xml><?xml version="1.0" encoding="utf-8"?>
<calcChain xmlns="http://schemas.openxmlformats.org/spreadsheetml/2006/main">
  <c r="G59" i="1" l="1"/>
  <c r="G58" i="1"/>
  <c r="G57" i="1"/>
  <c r="E56" i="1"/>
  <c r="D56" i="1"/>
  <c r="C56" i="1"/>
  <c r="G55" i="1" l="1"/>
  <c r="E55" i="1"/>
  <c r="D55" i="1"/>
  <c r="C55" i="1"/>
  <c r="F54" i="1"/>
  <c r="G50" i="1"/>
  <c r="E50" i="1"/>
  <c r="D50" i="1"/>
  <c r="C50" i="1"/>
  <c r="F49" i="1"/>
  <c r="F29" i="1" l="1"/>
  <c r="F24" i="1"/>
  <c r="G45" i="1"/>
  <c r="E45" i="1"/>
  <c r="D45" i="1"/>
  <c r="C45" i="1"/>
  <c r="F44" i="1"/>
  <c r="G40" i="1"/>
  <c r="E40" i="1"/>
  <c r="D40" i="1"/>
  <c r="C40" i="1"/>
  <c r="F39" i="1"/>
  <c r="G35" i="1"/>
  <c r="E35" i="1"/>
  <c r="D35" i="1"/>
  <c r="C35" i="1"/>
  <c r="F34" i="1"/>
  <c r="F19" i="1" l="1"/>
  <c r="G20" i="1" l="1"/>
  <c r="E20" i="1"/>
  <c r="D20" i="1"/>
  <c r="C20" i="1"/>
  <c r="G15" i="1" l="1"/>
  <c r="E15" i="1"/>
  <c r="D15" i="1"/>
  <c r="F14" i="1"/>
  <c r="C15" i="1" l="1"/>
  <c r="G30" i="1"/>
  <c r="E30" i="1"/>
  <c r="D30" i="1"/>
  <c r="C30" i="1"/>
  <c r="G25" i="1" l="1"/>
  <c r="E25" i="1"/>
  <c r="D25" i="1"/>
  <c r="C25" i="1"/>
</calcChain>
</file>

<file path=xl/sharedStrings.xml><?xml version="1.0" encoding="utf-8"?>
<sst xmlns="http://schemas.openxmlformats.org/spreadsheetml/2006/main" count="139" uniqueCount="40">
  <si>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</si>
  <si>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</si>
  <si>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</si>
  <si>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</si>
  <si>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</si>
  <si>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</si>
  <si>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</si>
  <si>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</si>
  <si>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</si>
  <si>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</si>
  <si>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</si>
  <si>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</si>
  <si>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</si>
  <si>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</si>
  <si>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</si>
  <si>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</si>
  <si>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</si>
  <si>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</si>
  <si>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</si>
  <si>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</si>
  <si>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</si>
  <si>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</si>
  <si>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</si>
  <si>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</si>
  <si>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</si>
  <si>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картриджей для электрографических печатающих устройств</t>
  </si>
  <si>
    <t>20.59.12.120-00000002</t>
  </si>
  <si>
    <t>Картридж для электрографических печатающих устройств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</si>
  <si>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LaserJet MFP M1522n;
- код (артикул) присвоенный производителем товара: CB436A;
- цвет печати: черный;
- ресурс, листов формата А4 при 5% заполнении страницы: ≥ 2000.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</si>
  <si>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LaserJet 1536dnf MFP;
- код (артикул) присвоенный производителем товара: CE278A;
- цвет печати: черный;
- ресурс, листов формата А4 при 5% заполнении страницы: ≥ 2100.
</t>
  </si>
  <si>
    <t xml:space="preserve">Обоснование применения дополнительных характеристик: совместимость с используемым оборудованием.
- тип совместимости: оригинальный (для соответствия условиям гарантии);
- совместимость с принтерами и МФУ: Hewlett-Packard Color LaserJet Pro MFP M182n;
- код (артикул) присвоенный производителем товара: W2410A;
- цвет печати: чёрный;
- ресурс, листов формата А4 при 5% заполнении страницы: ≥ 1 050.
</t>
  </si>
  <si>
    <t xml:space="preserve">Обоснование применения дополнительных характеристик: совместимость с используемым оборудованием.
- тип совместимости: оригинальный (для соответствия условиям гарантии);
- совместимость с принтерами и МФУ: Hewlett-Packard Color LaserJet Pro MFP M182n;
- код (артикул) присвоенный производителем товара: W2411A;
- цвет печати: голубой;
- ресурс, листов формата А4 при 5% заполнении страницы: ≥ 850.
</t>
  </si>
  <si>
    <t xml:space="preserve">Обоснование применения дополнительных характеристик: совместимость с используемым оборудованием.
- тип совместимости: оригинальный (для соответствия условиям гарантии);
- совместимость с принтерами и МФУ: Hewlett-Packard Color LaserJet Pro MFP M182n;
- код (артикул) присвоенный производителем товара: W2412A;
- цвет печати: жёлтый;
- ресурс, листов формата А4 при 5% заполнении страницы: ≥ 850.
</t>
  </si>
  <si>
    <t xml:space="preserve">Обоснование применения дополнительных характеристик: совместимость с используемым оборудованием.
- тип совместимости: оригинальный (для соответствия условиям гарантии);
- совместимость с принтерами и МФУ: Hewlett-Packard Color LaserJet Pro MFP M182n;
- код (артикул) присвоенный производителем товара: W2413A;
- цвет печати: пурпурный;
- ресурс, листов формата А4 при 5% заполнении страницы: ≥ 850.
</t>
  </si>
  <si>
    <t xml:space="preserve">Обоснование применения дополнительных характеристик: совместимость с используемым оборудованием.
- тип совместимости: оригинальный (для соответствия условиям гарантии);
- совместимость с принтерами и МФУ: Lexmark MB2236adw;
- код (артикул) присвоенный производителем товара: B225H00;
- цвет печати: черный;
- ресурс, листов формата А4 при 5% заполнении страницы: ≥ 3000.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</si>
  <si>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Катюша M140;
- код (артикул) присвоенный производителем товара: TK240X;
- цвет печати: чёрный;
- ресурс, листов формата А4 при 5% заполнении страницы: ≥ 9 000.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</si>
  <si>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Xerox B210;
- код (артикул) присвоенный производителем товара: 106R04349;
- цвет печати: чёрный;
- ресурс, листов формата А4 при 5% заполнении страницы: ≥ 3 000.
</t>
  </si>
  <si>
    <t>Дата составления: 06.04.2026</t>
  </si>
  <si>
    <t>в т.ч. Архив</t>
  </si>
  <si>
    <t>КДН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</si>
</sst>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0" fontId="4" fillId="0" borderId="26" xfId="0" applyFont="1" applyBorder="1" applyAlignment="1">
      <alignment horizont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6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0" fontId="4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4" fontId="4" fillId="0" borderId="28" xfId="0" applyNumberFormat="1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35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/>
    </xf>
    <xf numFmtId="4" fontId="11" fillId="0" borderId="19" xfId="0" applyNumberFormat="1" applyFont="1" applyFill="1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0" borderId="21" xfId="0" applyNumberFormat="1" applyFont="1" applyFill="1" applyBorder="1"/>
    <xf numFmtId="4" fontId="4" fillId="0" borderId="22" xfId="0" applyNumberFormat="1" applyFont="1" applyFill="1" applyBorder="1"/>
    <xf numFmtId="0" fontId="6" fillId="0" borderId="0" xfId="0" applyFont="1"/>
    <xf numFmtId="4" fontId="7" fillId="0" borderId="30" xfId="0" applyNumberFormat="1" applyFont="1" applyBorder="1" applyAlignment="1">
      <alignment horizontal="right" vertical="center" wrapText="1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3" borderId="0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left" vertical="top" wrapText="1"/>
    </xf>
    <xf numFmtId="49" fontId="9" fillId="0" borderId="29" xfId="0" applyNumberFormat="1" applyFont="1" applyFill="1" applyBorder="1" applyAlignment="1">
      <alignment horizontal="left" vertical="top" wrapText="1"/>
    </xf>
    <xf numFmtId="49" fontId="9" fillId="0" borderId="27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="160" zoomScaleNormal="160" zoomScaleSheetLayoutView="100" workbookViewId="0">
      <selection activeCell="C62" sqref="A60:G62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8" width="11.5703125" style="20"/>
    <col min="9" max="16384" width="11.5703125" style="3"/>
  </cols>
  <sheetData>
    <row r="1" spans="1:8" ht="15.75" x14ac:dyDescent="0.2">
      <c r="F1" s="21"/>
      <c r="G1" s="21" t="s">
        <v>18</v>
      </c>
    </row>
    <row r="2" spans="1:8" ht="15.75" x14ac:dyDescent="0.2">
      <c r="F2" s="21"/>
      <c r="G2" s="21" t="s">
        <v>17</v>
      </c>
    </row>
    <row r="4" spans="1:8" ht="15.75" x14ac:dyDescent="0.25">
      <c r="A4" s="1"/>
      <c r="B4" s="1"/>
      <c r="C4" s="1"/>
      <c r="D4" s="2" t="s">
        <v>7</v>
      </c>
      <c r="E4" s="2"/>
      <c r="F4" s="1"/>
      <c r="G4" s="1"/>
      <c r="H4" s="3"/>
    </row>
    <row r="5" spans="1:8" ht="15.75" x14ac:dyDescent="0.25">
      <c r="A5" s="1"/>
      <c r="B5" s="1"/>
      <c r="C5" s="1"/>
      <c r="D5" s="1"/>
      <c r="E5" s="2"/>
      <c r="F5" s="1"/>
      <c r="G5" s="1"/>
      <c r="H5" s="3"/>
    </row>
    <row r="6" spans="1:8" ht="15.75" customHeight="1" x14ac:dyDescent="0.25">
      <c r="A6" s="4" t="s">
        <v>8</v>
      </c>
      <c r="B6" s="4"/>
      <c r="C6" s="4"/>
      <c r="D6" s="67" t="s">
        <v>16</v>
      </c>
      <c r="E6" s="67"/>
      <c r="F6" s="67"/>
      <c r="G6" s="67"/>
      <c r="H6" s="1"/>
    </row>
    <row r="7" spans="1:8" s="6" customFormat="1" ht="47.25" customHeight="1" x14ac:dyDescent="0.2">
      <c r="A7" s="68" t="s">
        <v>14</v>
      </c>
      <c r="B7" s="68"/>
      <c r="C7" s="68"/>
      <c r="D7" s="68" t="s">
        <v>15</v>
      </c>
      <c r="E7" s="68"/>
      <c r="F7" s="68"/>
      <c r="G7" s="68"/>
      <c r="H7" s="5"/>
    </row>
    <row r="8" spans="1:8" s="7" customFormat="1" ht="33" customHeight="1" x14ac:dyDescent="0.2">
      <c r="A8" s="70" t="s">
        <v>9</v>
      </c>
      <c r="B8" s="70"/>
      <c r="C8" s="70"/>
      <c r="D8" s="69" t="s">
        <v>25</v>
      </c>
      <c r="E8" s="69"/>
      <c r="F8" s="69"/>
      <c r="G8" s="69"/>
      <c r="H8" s="52"/>
    </row>
    <row r="9" spans="1:8" ht="15" x14ac:dyDescent="0.25">
      <c r="A9" s="49" t="s">
        <v>0</v>
      </c>
      <c r="B9" s="51"/>
      <c r="C9" s="64" t="s">
        <v>1</v>
      </c>
      <c r="D9" s="65"/>
      <c r="E9" s="66"/>
      <c r="F9" s="50" t="s">
        <v>2</v>
      </c>
      <c r="G9" s="51" t="s">
        <v>3</v>
      </c>
      <c r="H9" s="48"/>
    </row>
    <row r="10" spans="1:8" ht="15.75" thickBot="1" x14ac:dyDescent="0.3">
      <c r="A10" s="8"/>
      <c r="B10" s="23"/>
      <c r="C10" s="9">
        <v>1</v>
      </c>
      <c r="D10" s="9">
        <v>2</v>
      </c>
      <c r="E10" s="9">
        <v>3</v>
      </c>
      <c r="F10" s="10" t="s">
        <v>10</v>
      </c>
      <c r="G10" s="10" t="s">
        <v>10</v>
      </c>
      <c r="H10" s="3"/>
    </row>
    <row r="11" spans="1:8" s="30" customFormat="1" ht="13.5" customHeight="1" x14ac:dyDescent="0.2">
      <c r="A11" s="27" t="s">
        <v>20</v>
      </c>
      <c r="B11" s="26">
        <v>1</v>
      </c>
      <c r="C11" s="63" t="s">
        <v>27</v>
      </c>
      <c r="D11" s="63"/>
      <c r="E11" s="63"/>
      <c r="F11" s="28" t="s">
        <v>19</v>
      </c>
      <c r="G11" s="29" t="s">
        <v>4</v>
      </c>
    </row>
    <row r="12" spans="1:8" s="30" customFormat="1" ht="12.75" customHeight="1" x14ac:dyDescent="0.2">
      <c r="A12" s="31" t="s">
        <v>23</v>
      </c>
      <c r="B12" s="55">
        <v>2</v>
      </c>
      <c r="C12" s="56"/>
      <c r="D12" s="56"/>
      <c r="E12" s="32" t="s">
        <v>24</v>
      </c>
      <c r="F12" s="57" t="s">
        <v>26</v>
      </c>
      <c r="G12" s="33" t="s">
        <v>4</v>
      </c>
    </row>
    <row r="13" spans="1:8" s="30" customFormat="1" ht="71.25" customHeight="1" x14ac:dyDescent="0.2">
      <c r="A13" s="31" t="s">
        <v>21</v>
      </c>
      <c r="B13" s="59" t="s">
        <v>30</v>
      </c>
      <c r="C13" s="60"/>
      <c r="D13" s="60"/>
      <c r="E13" s="61"/>
      <c r="F13" s="58"/>
      <c r="G13" s="33" t="s">
        <v>4</v>
      </c>
    </row>
    <row r="14" spans="1:8" s="30" customFormat="1" ht="15" x14ac:dyDescent="0.2">
      <c r="A14" s="31" t="s">
        <v>22</v>
      </c>
      <c r="B14" s="34"/>
      <c r="C14" s="35">
        <v>5499</v>
      </c>
      <c r="D14" s="36">
        <v>4910</v>
      </c>
      <c r="E14" s="37">
        <v>5540</v>
      </c>
      <c r="F14" s="38">
        <f>ROUND(SUM(C14:E14)/3,2)</f>
        <v>5316.33</v>
      </c>
      <c r="G14" s="39">
        <v>5316.33</v>
      </c>
    </row>
    <row r="15" spans="1:8" s="30" customFormat="1" ht="15.75" thickBot="1" x14ac:dyDescent="0.3">
      <c r="A15" s="40" t="s">
        <v>5</v>
      </c>
      <c r="B15" s="41"/>
      <c r="C15" s="42">
        <f>C14*$B12</f>
        <v>10998</v>
      </c>
      <c r="D15" s="43">
        <f>D14*$B12</f>
        <v>9820</v>
      </c>
      <c r="E15" s="44">
        <f>E14*$B12</f>
        <v>11080</v>
      </c>
      <c r="F15" s="44"/>
      <c r="G15" s="45">
        <f>G14*$B12</f>
        <v>10632.66</v>
      </c>
    </row>
    <row r="16" spans="1:8" s="30" customFormat="1" ht="13.5" customHeight="1" x14ac:dyDescent="0.2">
      <c r="A16" s="27" t="s">
        <v>20</v>
      </c>
      <c r="B16" s="26">
        <v>2</v>
      </c>
      <c r="C16" s="63" t="s">
        <v>27</v>
      </c>
      <c r="D16" s="63"/>
      <c r="E16" s="63"/>
      <c r="F16" s="28" t="s">
        <v>19</v>
      </c>
      <c r="G16" s="29" t="s">
        <v>4</v>
      </c>
    </row>
    <row r="17" spans="1:7" s="30" customFormat="1" ht="12.75" customHeight="1" x14ac:dyDescent="0.2">
      <c r="A17" s="31" t="s">
        <v>23</v>
      </c>
      <c r="B17" s="55">
        <v>2</v>
      </c>
      <c r="C17" s="56"/>
      <c r="D17" s="56"/>
      <c r="E17" s="32" t="s">
        <v>24</v>
      </c>
      <c r="F17" s="57" t="s">
        <v>26</v>
      </c>
      <c r="G17" s="33" t="s">
        <v>4</v>
      </c>
    </row>
    <row r="18" spans="1:7" s="30" customFormat="1" ht="72.75" customHeight="1" x14ac:dyDescent="0.2">
      <c r="A18" s="31" t="s">
        <v>21</v>
      </c>
      <c r="B18" s="59" t="s">
        <v>31</v>
      </c>
      <c r="C18" s="60"/>
      <c r="D18" s="60"/>
      <c r="E18" s="61"/>
      <c r="F18" s="58"/>
      <c r="G18" s="33" t="s">
        <v>4</v>
      </c>
    </row>
    <row r="19" spans="1:7" s="30" customFormat="1" ht="15" x14ac:dyDescent="0.2">
      <c r="A19" s="31" t="s">
        <v>22</v>
      </c>
      <c r="B19" s="34"/>
      <c r="C19" s="35">
        <v>6699</v>
      </c>
      <c r="D19" s="35">
        <v>5910</v>
      </c>
      <c r="E19" s="35">
        <v>6715</v>
      </c>
      <c r="F19" s="38">
        <f>ROUND(SUM(C19:E19)/3,2)</f>
        <v>6441.33</v>
      </c>
      <c r="G19" s="39">
        <v>6441.33</v>
      </c>
    </row>
    <row r="20" spans="1:7" s="30" customFormat="1" ht="15.75" thickBot="1" x14ac:dyDescent="0.3">
      <c r="A20" s="40" t="s">
        <v>5</v>
      </c>
      <c r="B20" s="41"/>
      <c r="C20" s="42">
        <f>C19*$B17</f>
        <v>13398</v>
      </c>
      <c r="D20" s="43">
        <f>D19*$B17</f>
        <v>11820</v>
      </c>
      <c r="E20" s="44">
        <f>E19*$B17</f>
        <v>13430</v>
      </c>
      <c r="F20" s="44"/>
      <c r="G20" s="45">
        <f>G19*$B17</f>
        <v>12882.66</v>
      </c>
    </row>
    <row r="21" spans="1:7" s="30" customFormat="1" ht="13.5" customHeight="1" x14ac:dyDescent="0.2">
      <c r="A21" s="27" t="s">
        <v>20</v>
      </c>
      <c r="B21" s="26">
        <v>3</v>
      </c>
      <c r="C21" s="63" t="s">
        <v>27</v>
      </c>
      <c r="D21" s="63"/>
      <c r="E21" s="63"/>
      <c r="F21" s="28" t="s">
        <v>19</v>
      </c>
      <c r="G21" s="29" t="s">
        <v>4</v>
      </c>
    </row>
    <row r="22" spans="1:7" s="30" customFormat="1" ht="12.75" customHeight="1" x14ac:dyDescent="0.2">
      <c r="A22" s="31" t="s">
        <v>23</v>
      </c>
      <c r="B22" s="55">
        <v>1</v>
      </c>
      <c r="C22" s="56"/>
      <c r="D22" s="56"/>
      <c r="E22" s="32" t="s">
        <v>24</v>
      </c>
      <c r="F22" s="57" t="s">
        <v>26</v>
      </c>
      <c r="G22" s="33" t="s">
        <v>4</v>
      </c>
    </row>
    <row r="23" spans="1:7" s="30" customFormat="1" ht="72" customHeight="1" x14ac:dyDescent="0.2">
      <c r="A23" s="31" t="s">
        <v>21</v>
      </c>
      <c r="B23" s="59" t="s">
        <v>32</v>
      </c>
      <c r="C23" s="60"/>
      <c r="D23" s="60"/>
      <c r="E23" s="61"/>
      <c r="F23" s="58"/>
      <c r="G23" s="33" t="s">
        <v>4</v>
      </c>
    </row>
    <row r="24" spans="1:7" s="30" customFormat="1" ht="15" x14ac:dyDescent="0.2">
      <c r="A24" s="31" t="s">
        <v>22</v>
      </c>
      <c r="B24" s="34"/>
      <c r="C24" s="35">
        <v>6699</v>
      </c>
      <c r="D24" s="35">
        <v>5910</v>
      </c>
      <c r="E24" s="35">
        <v>6715</v>
      </c>
      <c r="F24" s="38">
        <f>ROUND(SUM(C24:E24)/3,2)</f>
        <v>6441.33</v>
      </c>
      <c r="G24" s="39">
        <v>6441.33</v>
      </c>
    </row>
    <row r="25" spans="1:7" s="30" customFormat="1" ht="15.75" thickBot="1" x14ac:dyDescent="0.3">
      <c r="A25" s="40" t="s">
        <v>5</v>
      </c>
      <c r="B25" s="41"/>
      <c r="C25" s="42">
        <f>C24*$B22</f>
        <v>6699</v>
      </c>
      <c r="D25" s="43">
        <f>D24*$B22</f>
        <v>5910</v>
      </c>
      <c r="E25" s="44">
        <f>E24*$B22</f>
        <v>6715</v>
      </c>
      <c r="F25" s="44"/>
      <c r="G25" s="45">
        <f>G24*$B22</f>
        <v>6441.33</v>
      </c>
    </row>
    <row r="26" spans="1:7" s="30" customFormat="1" ht="13.5" customHeight="1" x14ac:dyDescent="0.2">
      <c r="A26" s="27" t="s">
        <v>20</v>
      </c>
      <c r="B26" s="26">
        <v>4</v>
      </c>
      <c r="C26" s="63" t="s">
        <v>27</v>
      </c>
      <c r="D26" s="63"/>
      <c r="E26" s="63"/>
      <c r="F26" s="28" t="s">
        <v>19</v>
      </c>
      <c r="G26" s="29" t="s">
        <v>4</v>
      </c>
    </row>
    <row r="27" spans="1:7" s="30" customFormat="1" ht="12.75" customHeight="1" x14ac:dyDescent="0.2">
      <c r="A27" s="31" t="s">
        <v>23</v>
      </c>
      <c r="B27" s="55">
        <v>2</v>
      </c>
      <c r="C27" s="56"/>
      <c r="D27" s="56"/>
      <c r="E27" s="32" t="s">
        <v>24</v>
      </c>
      <c r="F27" s="57" t="s">
        <v>26</v>
      </c>
      <c r="G27" s="33" t="s">
        <v>4</v>
      </c>
    </row>
    <row r="28" spans="1:7" s="30" customFormat="1" ht="72" customHeight="1" x14ac:dyDescent="0.2">
      <c r="A28" s="31" t="s">
        <v>21</v>
      </c>
      <c r="B28" s="59" t="s">
        <v>33</v>
      </c>
      <c r="C28" s="60"/>
      <c r="D28" s="60"/>
      <c r="E28" s="61"/>
      <c r="F28" s="58"/>
      <c r="G28" s="33" t="s">
        <v>4</v>
      </c>
    </row>
    <row r="29" spans="1:7" s="30" customFormat="1" ht="15" x14ac:dyDescent="0.2">
      <c r="A29" s="31" t="s">
        <v>22</v>
      </c>
      <c r="B29" s="34"/>
      <c r="C29" s="35">
        <v>6699</v>
      </c>
      <c r="D29" s="35">
        <v>5910</v>
      </c>
      <c r="E29" s="35">
        <v>6715</v>
      </c>
      <c r="F29" s="38">
        <f>ROUND(SUM(C29:E29)/3,2)</f>
        <v>6441.33</v>
      </c>
      <c r="G29" s="39">
        <v>6441.33</v>
      </c>
    </row>
    <row r="30" spans="1:7" s="30" customFormat="1" ht="15.75" thickBot="1" x14ac:dyDescent="0.3">
      <c r="A30" s="40" t="s">
        <v>5</v>
      </c>
      <c r="B30" s="41"/>
      <c r="C30" s="42">
        <f>C29*$B27</f>
        <v>13398</v>
      </c>
      <c r="D30" s="43">
        <f>D29*$B27</f>
        <v>11820</v>
      </c>
      <c r="E30" s="44">
        <f>E29*$B27</f>
        <v>13430</v>
      </c>
      <c r="F30" s="44"/>
      <c r="G30" s="45">
        <f>G29*$B27</f>
        <v>12882.66</v>
      </c>
    </row>
    <row r="31" spans="1:7" s="30" customFormat="1" ht="13.5" customHeight="1" x14ac:dyDescent="0.2">
      <c r="A31" s="27" t="s">
        <v>20</v>
      </c>
      <c r="B31" s="53">
        <v>5</v>
      </c>
      <c r="C31" s="63" t="s">
        <v>27</v>
      </c>
      <c r="D31" s="63"/>
      <c r="E31" s="63"/>
      <c r="F31" s="28" t="s">
        <v>19</v>
      </c>
      <c r="G31" s="29" t="s">
        <v>4</v>
      </c>
    </row>
    <row r="32" spans="1:7" s="30" customFormat="1" ht="12.75" customHeight="1" x14ac:dyDescent="0.2">
      <c r="A32" s="31" t="s">
        <v>23</v>
      </c>
      <c r="B32" s="55">
        <v>2</v>
      </c>
      <c r="C32" s="56"/>
      <c r="D32" s="56"/>
      <c r="E32" s="32" t="s">
        <v>24</v>
      </c>
      <c r="F32" s="57" t="s">
        <v>26</v>
      </c>
      <c r="G32" s="33" t="s">
        <v>4</v>
      </c>
    </row>
    <row r="33" spans="1:7" s="30" customFormat="1" ht="72" customHeight="1" x14ac:dyDescent="0.2">
      <c r="A33" s="31" t="s">
        <v>21</v>
      </c>
      <c r="B33" s="59" t="s">
        <v>34</v>
      </c>
      <c r="C33" s="60"/>
      <c r="D33" s="60"/>
      <c r="E33" s="61"/>
      <c r="F33" s="58"/>
      <c r="G33" s="33" t="s">
        <v>4</v>
      </c>
    </row>
    <row r="34" spans="1:7" s="30" customFormat="1" ht="15" x14ac:dyDescent="0.2">
      <c r="A34" s="31" t="s">
        <v>22</v>
      </c>
      <c r="B34" s="34"/>
      <c r="C34" s="35">
        <v>11199</v>
      </c>
      <c r="D34" s="35">
        <v>11070</v>
      </c>
      <c r="E34" s="35">
        <v>10440</v>
      </c>
      <c r="F34" s="38">
        <f>ROUND(SUM(C34:E34)/3,2)</f>
        <v>10903</v>
      </c>
      <c r="G34" s="39">
        <v>10903</v>
      </c>
    </row>
    <row r="35" spans="1:7" s="30" customFormat="1" ht="15.75" thickBot="1" x14ac:dyDescent="0.3">
      <c r="A35" s="40" t="s">
        <v>5</v>
      </c>
      <c r="B35" s="41"/>
      <c r="C35" s="42">
        <f>C34*$B32</f>
        <v>22398</v>
      </c>
      <c r="D35" s="43">
        <f>D34*$B32</f>
        <v>22140</v>
      </c>
      <c r="E35" s="44">
        <f>E34*$B32</f>
        <v>20880</v>
      </c>
      <c r="F35" s="44"/>
      <c r="G35" s="45">
        <f>G34*$B32</f>
        <v>21806</v>
      </c>
    </row>
    <row r="36" spans="1:7" s="30" customFormat="1" ht="13.5" customHeight="1" x14ac:dyDescent="0.2">
      <c r="A36" s="27" t="s">
        <v>20</v>
      </c>
      <c r="B36" s="53">
        <v>6</v>
      </c>
      <c r="C36" s="63" t="s">
        <v>27</v>
      </c>
      <c r="D36" s="63"/>
      <c r="E36" s="63"/>
      <c r="F36" s="28" t="s">
        <v>19</v>
      </c>
      <c r="G36" s="29" t="s">
        <v>4</v>
      </c>
    </row>
    <row r="37" spans="1:7" s="30" customFormat="1" ht="12.75" customHeight="1" x14ac:dyDescent="0.2">
      <c r="A37" s="31" t="s">
        <v>23</v>
      </c>
      <c r="B37" s="55">
        <v>6</v>
      </c>
      <c r="C37" s="56"/>
      <c r="D37" s="56"/>
      <c r="E37" s="32" t="s">
        <v>24</v>
      </c>
      <c r="F37" s="57" t="s">
        <v>26</v>
      </c>
      <c r="G37" s="33" t="s">
        <v>4</v>
      </c>
    </row>
    <row r="38" spans="1:7" s="30" customFormat="1" ht="72" customHeight="1" x14ac:dyDescent="0.2">
      <c r="A38" s="31" t="s">
        <v>21</v>
      </c>
      <c r="B38" s="59" t="s">
        <v>28</v>
      </c>
      <c r="C38" s="60"/>
      <c r="D38" s="60"/>
      <c r="E38" s="61"/>
      <c r="F38" s="58"/>
      <c r="G38" s="33" t="s">
        <v>4</v>
      </c>
    </row>
    <row r="39" spans="1:7" s="30" customFormat="1" ht="15" x14ac:dyDescent="0.2">
      <c r="A39" s="31" t="s">
        <v>22</v>
      </c>
      <c r="B39" s="34"/>
      <c r="C39" s="35">
        <v>560</v>
      </c>
      <c r="D39" s="35">
        <v>640</v>
      </c>
      <c r="E39" s="35">
        <v>450</v>
      </c>
      <c r="F39" s="38">
        <f>ROUND(SUM(C39:E39)/3,2)</f>
        <v>550</v>
      </c>
      <c r="G39" s="39">
        <v>550</v>
      </c>
    </row>
    <row r="40" spans="1:7" s="30" customFormat="1" ht="15.75" thickBot="1" x14ac:dyDescent="0.3">
      <c r="A40" s="40" t="s">
        <v>5</v>
      </c>
      <c r="B40" s="41"/>
      <c r="C40" s="42">
        <f>C39*$B37</f>
        <v>3360</v>
      </c>
      <c r="D40" s="43">
        <f>D39*$B37</f>
        <v>3840</v>
      </c>
      <c r="E40" s="44">
        <f>E39*$B37</f>
        <v>2700</v>
      </c>
      <c r="F40" s="44"/>
      <c r="G40" s="45">
        <f>G39*$B37</f>
        <v>3300</v>
      </c>
    </row>
    <row r="41" spans="1:7" s="30" customFormat="1" ht="13.5" customHeight="1" x14ac:dyDescent="0.2">
      <c r="A41" s="27" t="s">
        <v>20</v>
      </c>
      <c r="B41" s="53">
        <v>7</v>
      </c>
      <c r="C41" s="63" t="s">
        <v>27</v>
      </c>
      <c r="D41" s="63"/>
      <c r="E41" s="63"/>
      <c r="F41" s="28" t="s">
        <v>19</v>
      </c>
      <c r="G41" s="29" t="s">
        <v>4</v>
      </c>
    </row>
    <row r="42" spans="1:7" s="30" customFormat="1" ht="12.75" customHeight="1" x14ac:dyDescent="0.2">
      <c r="A42" s="31" t="s">
        <v>23</v>
      </c>
      <c r="B42" s="55">
        <v>6</v>
      </c>
      <c r="C42" s="56"/>
      <c r="D42" s="56"/>
      <c r="E42" s="32" t="s">
        <v>24</v>
      </c>
      <c r="F42" s="57" t="s">
        <v>26</v>
      </c>
      <c r="G42" s="33" t="s">
        <v>4</v>
      </c>
    </row>
    <row r="43" spans="1:7" s="30" customFormat="1" ht="72.75" customHeight="1" x14ac:dyDescent="0.2">
      <c r="A43" s="31" t="s">
        <v>21</v>
      </c>
      <c r="B43" s="59" t="s">
        <v>29</v>
      </c>
      <c r="C43" s="60"/>
      <c r="D43" s="60"/>
      <c r="E43" s="61"/>
      <c r="F43" s="58"/>
      <c r="G43" s="33" t="s">
        <v>4</v>
      </c>
    </row>
    <row r="44" spans="1:7" s="30" customFormat="1" ht="15" x14ac:dyDescent="0.2">
      <c r="A44" s="31" t="s">
        <v>22</v>
      </c>
      <c r="B44" s="34"/>
      <c r="C44" s="35">
        <v>470</v>
      </c>
      <c r="D44" s="35">
        <v>550</v>
      </c>
      <c r="E44" s="35">
        <v>460</v>
      </c>
      <c r="F44" s="38">
        <f>ROUND(SUM(C44:E44)/3,2)</f>
        <v>493.33</v>
      </c>
      <c r="G44" s="39">
        <v>493.33</v>
      </c>
    </row>
    <row r="45" spans="1:7" s="30" customFormat="1" ht="15.75" thickBot="1" x14ac:dyDescent="0.3">
      <c r="A45" s="40" t="s">
        <v>5</v>
      </c>
      <c r="B45" s="41"/>
      <c r="C45" s="42">
        <f>C44*$B42</f>
        <v>2820</v>
      </c>
      <c r="D45" s="43">
        <f>D44*$B42</f>
        <v>3300</v>
      </c>
      <c r="E45" s="44">
        <f>E44*$B42</f>
        <v>2760</v>
      </c>
      <c r="F45" s="44"/>
      <c r="G45" s="45">
        <f>G44*$B42</f>
        <v>2959.98</v>
      </c>
    </row>
    <row r="46" spans="1:7" s="30" customFormat="1" ht="13.5" customHeight="1" x14ac:dyDescent="0.2">
      <c r="A46" s="27" t="s">
        <v>20</v>
      </c>
      <c r="B46" s="54">
        <v>8</v>
      </c>
      <c r="C46" s="63" t="s">
        <v>27</v>
      </c>
      <c r="D46" s="63"/>
      <c r="E46" s="63"/>
      <c r="F46" s="28" t="s">
        <v>19</v>
      </c>
      <c r="G46" s="29" t="s">
        <v>4</v>
      </c>
    </row>
    <row r="47" spans="1:7" s="30" customFormat="1" ht="12.75" customHeight="1" x14ac:dyDescent="0.2">
      <c r="A47" s="31" t="s">
        <v>23</v>
      </c>
      <c r="B47" s="55">
        <v>4</v>
      </c>
      <c r="C47" s="56"/>
      <c r="D47" s="56"/>
      <c r="E47" s="32" t="s">
        <v>24</v>
      </c>
      <c r="F47" s="57" t="s">
        <v>26</v>
      </c>
      <c r="G47" s="33" t="s">
        <v>4</v>
      </c>
    </row>
    <row r="48" spans="1:7" s="30" customFormat="1" ht="72" customHeight="1" x14ac:dyDescent="0.2">
      <c r="A48" s="31" t="s">
        <v>21</v>
      </c>
      <c r="B48" s="59" t="s">
        <v>35</v>
      </c>
      <c r="C48" s="60"/>
      <c r="D48" s="60"/>
      <c r="E48" s="61"/>
      <c r="F48" s="58"/>
      <c r="G48" s="33" t="s">
        <v>4</v>
      </c>
    </row>
    <row r="49" spans="1:8" s="30" customFormat="1" ht="15" x14ac:dyDescent="0.2">
      <c r="A49" s="31" t="s">
        <v>22</v>
      </c>
      <c r="B49" s="34"/>
      <c r="C49" s="35">
        <v>2972</v>
      </c>
      <c r="D49" s="35">
        <v>1608</v>
      </c>
      <c r="E49" s="35">
        <v>1710</v>
      </c>
      <c r="F49" s="38">
        <f>ROUND(SUM(C49:E49)/3,2)</f>
        <v>2096.67</v>
      </c>
      <c r="G49" s="39">
        <v>2096.67</v>
      </c>
    </row>
    <row r="50" spans="1:8" s="30" customFormat="1" ht="15.75" thickBot="1" x14ac:dyDescent="0.3">
      <c r="A50" s="40" t="s">
        <v>5</v>
      </c>
      <c r="B50" s="41"/>
      <c r="C50" s="42">
        <f>C49*$B47</f>
        <v>11888</v>
      </c>
      <c r="D50" s="43">
        <f>D49*$B47</f>
        <v>6432</v>
      </c>
      <c r="E50" s="44">
        <f>E49*$B47</f>
        <v>6840</v>
      </c>
      <c r="F50" s="44"/>
      <c r="G50" s="45">
        <f>G49*$B47</f>
        <v>8386.68</v>
      </c>
    </row>
    <row r="51" spans="1:8" s="30" customFormat="1" ht="13.5" customHeight="1" x14ac:dyDescent="0.2">
      <c r="A51" s="27" t="s">
        <v>20</v>
      </c>
      <c r="B51" s="54">
        <v>9</v>
      </c>
      <c r="C51" s="63" t="s">
        <v>27</v>
      </c>
      <c r="D51" s="63"/>
      <c r="E51" s="63"/>
      <c r="F51" s="28" t="s">
        <v>19</v>
      </c>
      <c r="G51" s="29" t="s">
        <v>4</v>
      </c>
    </row>
    <row r="52" spans="1:8" s="30" customFormat="1" ht="12.75" customHeight="1" x14ac:dyDescent="0.2">
      <c r="A52" s="31" t="s">
        <v>23</v>
      </c>
      <c r="B52" s="55">
        <v>4</v>
      </c>
      <c r="C52" s="56"/>
      <c r="D52" s="56"/>
      <c r="E52" s="32" t="s">
        <v>24</v>
      </c>
      <c r="F52" s="57" t="s">
        <v>26</v>
      </c>
      <c r="G52" s="33" t="s">
        <v>4</v>
      </c>
    </row>
    <row r="53" spans="1:8" s="30" customFormat="1" ht="72.75" customHeight="1" x14ac:dyDescent="0.2">
      <c r="A53" s="31" t="s">
        <v>21</v>
      </c>
      <c r="B53" s="59" t="s">
        <v>36</v>
      </c>
      <c r="C53" s="60"/>
      <c r="D53" s="60"/>
      <c r="E53" s="61"/>
      <c r="F53" s="58"/>
      <c r="G53" s="33" t="s">
        <v>4</v>
      </c>
    </row>
    <row r="54" spans="1:8" s="30" customFormat="1" ht="15" x14ac:dyDescent="0.2">
      <c r="A54" s="31" t="s">
        <v>22</v>
      </c>
      <c r="B54" s="34"/>
      <c r="C54" s="35">
        <v>5999.5</v>
      </c>
      <c r="D54" s="35">
        <v>4690</v>
      </c>
      <c r="E54" s="35">
        <v>2350</v>
      </c>
      <c r="F54" s="38">
        <f>ROUND(SUM(C54:E54)/3,2)</f>
        <v>4346.5</v>
      </c>
      <c r="G54" s="39">
        <v>4346.5</v>
      </c>
    </row>
    <row r="55" spans="1:8" s="30" customFormat="1" ht="15.75" thickBot="1" x14ac:dyDescent="0.3">
      <c r="A55" s="40" t="s">
        <v>5</v>
      </c>
      <c r="B55" s="41"/>
      <c r="C55" s="42">
        <f>C54*$B52</f>
        <v>23998</v>
      </c>
      <c r="D55" s="43">
        <f>D54*$B52</f>
        <v>18760</v>
      </c>
      <c r="E55" s="44">
        <f>E54*$B52</f>
        <v>9400</v>
      </c>
      <c r="F55" s="44"/>
      <c r="G55" s="45">
        <f>G54*$B52</f>
        <v>17386</v>
      </c>
    </row>
    <row r="56" spans="1:8" s="46" customFormat="1" ht="17.25" customHeight="1" thickBot="1" x14ac:dyDescent="0.25">
      <c r="A56" s="24" t="s">
        <v>6</v>
      </c>
      <c r="B56" s="25"/>
      <c r="C56" s="47">
        <f>C15+C20+C25+C30+C35+C40+C45+C50+C55</f>
        <v>108957</v>
      </c>
      <c r="D56" s="47">
        <f t="shared" ref="D56:E56" si="0">D15+D20+D25+D30+D35+D40+D45+D50+D55</f>
        <v>93842</v>
      </c>
      <c r="E56" s="47">
        <f t="shared" si="0"/>
        <v>87235</v>
      </c>
      <c r="F56" s="11"/>
      <c r="G56" s="11"/>
    </row>
    <row r="57" spans="1:8" s="16" customFormat="1" ht="15" x14ac:dyDescent="0.25">
      <c r="A57" s="17" t="s">
        <v>37</v>
      </c>
      <c r="B57" s="17"/>
      <c r="C57" s="12"/>
      <c r="D57" s="12"/>
      <c r="E57" s="12"/>
      <c r="F57" s="13" t="s">
        <v>11</v>
      </c>
      <c r="G57" s="14">
        <f>SUM(G15+G20+G25+G30+G35+G40+G45+G50+G55)</f>
        <v>96677.97</v>
      </c>
      <c r="H57" s="15"/>
    </row>
    <row r="58" spans="1:8" s="16" customFormat="1" ht="15" x14ac:dyDescent="0.25">
      <c r="A58" s="12"/>
      <c r="B58" s="12"/>
      <c r="C58" s="12"/>
      <c r="D58" s="12"/>
      <c r="E58" s="12"/>
      <c r="F58" s="13" t="s">
        <v>38</v>
      </c>
      <c r="G58" s="14">
        <f>SUM(G15+G20+G25+G30+G35+G40+G45)</f>
        <v>70905.289999999994</v>
      </c>
      <c r="H58" s="15"/>
    </row>
    <row r="59" spans="1:8" s="16" customFormat="1" ht="15" x14ac:dyDescent="0.25">
      <c r="A59" s="12"/>
      <c r="B59" s="12"/>
      <c r="C59" s="12"/>
      <c r="D59" s="12"/>
      <c r="E59" s="12"/>
      <c r="F59" s="13" t="s">
        <v>39</v>
      </c>
      <c r="G59" s="14">
        <f>G50+G55</f>
        <v>25772.68</v>
      </c>
      <c r="H59" s="15"/>
    </row>
    <row r="60" spans="1:8" s="18" customFormat="1" ht="15" customHeight="1" x14ac:dyDescent="0.25">
      <c r="A60" s="22"/>
      <c r="B60" s="22"/>
      <c r="C60" s="62"/>
      <c r="D60" s="62"/>
      <c r="E60" s="62"/>
      <c r="F60" s="62"/>
      <c r="G60" s="62"/>
    </row>
    <row r="61" spans="1:8" s="18" customFormat="1" ht="15" customHeight="1" x14ac:dyDescent="0.25">
      <c r="A61" s="22"/>
      <c r="B61" s="22"/>
      <c r="C61" s="62"/>
      <c r="D61" s="62"/>
      <c r="E61" s="62"/>
      <c r="F61" s="62"/>
      <c r="G61" s="62"/>
    </row>
    <row r="62" spans="1:8" s="18" customFormat="1" ht="15" customHeight="1" x14ac:dyDescent="0.25">
      <c r="A62" s="22"/>
      <c r="B62" s="22"/>
      <c r="C62" s="62"/>
      <c r="D62" s="62"/>
      <c r="E62" s="62"/>
      <c r="F62" s="62"/>
      <c r="G62" s="62"/>
    </row>
    <row r="63" spans="1:8" s="16" customFormat="1" ht="15" x14ac:dyDescent="0.25">
      <c r="A63" s="12"/>
      <c r="B63" s="12"/>
      <c r="C63" s="12"/>
      <c r="D63" s="12"/>
      <c r="E63" s="12"/>
      <c r="F63" s="12"/>
      <c r="G63" s="12"/>
    </row>
    <row r="64" spans="1:8" ht="15" x14ac:dyDescent="0.25">
      <c r="A64" s="12" t="s">
        <v>12</v>
      </c>
      <c r="B64" s="12"/>
      <c r="C64" s="19"/>
      <c r="D64" s="19"/>
      <c r="E64" s="19"/>
      <c r="F64" s="19"/>
      <c r="G64" s="13" t="s">
        <v>13</v>
      </c>
      <c r="H64" s="3"/>
    </row>
  </sheetData>
  <sheetProtection selectLockedCells="1" selectUnlockedCells="1"/>
  <mergeCells count="45">
    <mergeCell ref="D6:G6"/>
    <mergeCell ref="A7:C7"/>
    <mergeCell ref="D7:G7"/>
    <mergeCell ref="D8:G8"/>
    <mergeCell ref="A8:C8"/>
    <mergeCell ref="B22:D22"/>
    <mergeCell ref="F22:F23"/>
    <mergeCell ref="B23:E23"/>
    <mergeCell ref="C9:E9"/>
    <mergeCell ref="B17:D17"/>
    <mergeCell ref="F17:F18"/>
    <mergeCell ref="B18:E18"/>
    <mergeCell ref="C21:E21"/>
    <mergeCell ref="C11:E11"/>
    <mergeCell ref="B12:D12"/>
    <mergeCell ref="F12:F13"/>
    <mergeCell ref="B13:E13"/>
    <mergeCell ref="C16:E16"/>
    <mergeCell ref="C26:E26"/>
    <mergeCell ref="B27:D27"/>
    <mergeCell ref="F27:F28"/>
    <mergeCell ref="B28:E28"/>
    <mergeCell ref="C61:G61"/>
    <mergeCell ref="C31:E31"/>
    <mergeCell ref="B32:D32"/>
    <mergeCell ref="F32:F33"/>
    <mergeCell ref="B33:E33"/>
    <mergeCell ref="C36:E36"/>
    <mergeCell ref="B37:D37"/>
    <mergeCell ref="F37:F38"/>
    <mergeCell ref="B38:E38"/>
    <mergeCell ref="C41:E41"/>
    <mergeCell ref="C46:E46"/>
    <mergeCell ref="B47:D47"/>
    <mergeCell ref="B42:D42"/>
    <mergeCell ref="F42:F43"/>
    <mergeCell ref="B43:E43"/>
    <mergeCell ref="C62:G62"/>
    <mergeCell ref="C60:G60"/>
    <mergeCell ref="F47:F48"/>
    <mergeCell ref="B48:E48"/>
    <mergeCell ref="C51:E51"/>
    <mergeCell ref="B52:D52"/>
    <mergeCell ref="F52:F53"/>
    <mergeCell ref="B53:E5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 Дмитрий Павлович</dc:creator>
  <cp:lastModifiedBy>Боярищева Татьяна Федоровна</cp:lastModifiedBy>
  <cp:lastPrinted>2026-04-06T10:52:00Z</cp:lastPrinted>
  <dcterms:created xsi:type="dcterms:W3CDTF">2012-04-02T10:33:59Z</dcterms:created>
  <dcterms:modified xsi:type="dcterms:W3CDTF">2026-04-10T10:19:18Z</dcterms:modified>
</cp:coreProperties>
</file>